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rmkee-my.sharepoint.com/personal/ahti_bleive_rmk_ee/Documents/Töölaud/Ajutiseks vajaduseks failid/"/>
    </mc:Choice>
  </mc:AlternateContent>
  <xr:revisionPtr revIDLastSave="0" documentId="8_{D4AFDE6C-5741-4BE2-99C2-860C63CA5FE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Hinnapakkumuse vorm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2" l="1"/>
  <c r="G12" i="2"/>
  <c r="L13" i="2" s="1"/>
  <c r="G13" i="2"/>
  <c r="G14" i="2"/>
  <c r="G15" i="2"/>
  <c r="G16" i="2"/>
  <c r="G17" i="2"/>
  <c r="G18" i="2"/>
  <c r="G19" i="2"/>
  <c r="G20" i="2"/>
  <c r="G21" i="2"/>
  <c r="G22" i="2"/>
  <c r="G23" i="2"/>
  <c r="M13" i="2" l="1"/>
  <c r="G10" i="2"/>
  <c r="N13" i="2" l="1"/>
  <c r="G24" i="2"/>
  <c r="G25" i="2" s="1"/>
  <c r="G26" i="2" s="1"/>
  <c r="L14" i="2"/>
  <c r="M14" i="2" l="1"/>
  <c r="M15" i="2" s="1"/>
  <c r="N14" i="2"/>
  <c r="L15" i="2"/>
  <c r="N15" i="2"/>
</calcChain>
</file>

<file path=xl/sharedStrings.xml><?xml version="1.0" encoding="utf-8"?>
<sst xmlns="http://schemas.openxmlformats.org/spreadsheetml/2006/main" count="59" uniqueCount="51">
  <si>
    <t>Jrk. nr.</t>
  </si>
  <si>
    <t>Ühik</t>
  </si>
  <si>
    <t>Maht</t>
  </si>
  <si>
    <t>Töö kirjeldus</t>
  </si>
  <si>
    <t>Ühiku hind; €</t>
  </si>
  <si>
    <t>Summa; €</t>
  </si>
  <si>
    <t>tk</t>
  </si>
  <si>
    <t>HINNAPAKKUMUSE VORM</t>
  </si>
  <si>
    <t>Hankedokumentide lisa 1</t>
  </si>
  <si>
    <t>Hinnapakkumus</t>
  </si>
  <si>
    <t>KOKKU</t>
  </si>
  <si>
    <t>MAKSUMUS KOKKU</t>
  </si>
  <si>
    <t>KÄIBEMAKS</t>
  </si>
  <si>
    <t/>
  </si>
  <si>
    <t>ha</t>
  </si>
  <si>
    <t>Ekskavaatoriga pinnasest paisude ehitamine; tüüp 1</t>
  </si>
  <si>
    <t>Ekskavaatoriga pinnasest paisude ehitamine; tüüp 2</t>
  </si>
  <si>
    <t xml:space="preserve">      tk</t>
  </si>
  <si>
    <t>Veeproovide võtmise purrete ehitamine</t>
  </si>
  <si>
    <t>Puidu kokkvedu ja ladustamine</t>
  </si>
  <si>
    <t>tm</t>
  </si>
  <si>
    <t>Raadamine</t>
  </si>
  <si>
    <t>Trassiraie</t>
  </si>
  <si>
    <t>Kraavivallide likvideerimine</t>
  </si>
  <si>
    <t>Kraavide sulgemine</t>
  </si>
  <si>
    <t>Kuivenduskraavide drenaažitorude likvideerimine</t>
  </si>
  <si>
    <t>Ekskavaatoriga pinnasest paisude ehitamine tüüp 1-1 (pikkusega 75 j.m.)</t>
  </si>
  <si>
    <t>Ülevoolupaisude ehitamine; tüüp 3</t>
  </si>
  <si>
    <t>Prügi koristamine ja utiliseerimine</t>
  </si>
  <si>
    <t>m3</t>
  </si>
  <si>
    <r>
      <t xml:space="preserve">Olles tutvunud </t>
    </r>
    <r>
      <rPr>
        <i/>
        <sz val="10"/>
        <color theme="1"/>
        <rFont val="Arial"/>
        <family val="2"/>
        <charset val="186"/>
      </rPr>
      <t>Kildemaa jääksoo veerežiimi taastamine</t>
    </r>
    <r>
      <rPr>
        <sz val="10"/>
        <color theme="1"/>
        <rFont val="Arial"/>
        <family val="2"/>
        <charset val="186"/>
      </rPr>
      <t xml:space="preserve"> hankedokumentidega, esitame pakkumuse hankedokumentides kirjeldatud tingimustel hankelepingu sõlmimiseks alljärgnevalt:</t>
    </r>
  </si>
  <si>
    <t>Kildemaa jääksoo veerežiimi taastamine</t>
  </si>
  <si>
    <t xml:space="preserve">m </t>
  </si>
  <si>
    <t>Pinnasvallide rajamine (6 tk)</t>
  </si>
  <si>
    <t>Rabaisa tee uuendamine</t>
  </si>
  <si>
    <t>Pakkuja nimi ja registrikood: Terrason OÜ 14801330</t>
  </si>
  <si>
    <t>Kuupäev:         26.02.23</t>
  </si>
  <si>
    <t>Esindaja nim:  Evar Ilisson</t>
  </si>
  <si>
    <t>TÖÖVÕTULEPING nr 3-6.11/2022/23</t>
  </si>
  <si>
    <t>TÖÖVÕTULEPING (kokkuvedu) nr 3-6.11/2022/24</t>
  </si>
  <si>
    <t>TORT väline</t>
  </si>
  <si>
    <t>TORT koosseisus</t>
  </si>
  <si>
    <t>5.1: Töövõtja annab tellijale lõplikult valmis töö üle hiljemalt 30. november 2023</t>
  </si>
  <si>
    <t>Palun korrigeerida lepingute maksumust</t>
  </si>
  <si>
    <r>
      <t xml:space="preserve">Lepingu elluviimise periood RHR kohaselt </t>
    </r>
    <r>
      <rPr>
        <b/>
        <sz val="8"/>
        <color rgb="FF0070C0"/>
        <rFont val="Arial"/>
        <family val="2"/>
      </rPr>
      <t>20.</t>
    </r>
    <r>
      <rPr>
        <sz val="8"/>
        <color rgb="FF0070C0"/>
        <rFont val="Arial"/>
        <family val="2"/>
      </rPr>
      <t>04.2023-</t>
    </r>
    <r>
      <rPr>
        <b/>
        <sz val="8"/>
        <color rgb="FF0070C0"/>
        <rFont val="Arial"/>
        <family val="2"/>
      </rPr>
      <t>15.09.2024</t>
    </r>
  </si>
  <si>
    <r>
      <t xml:space="preserve">9.1. Leping kehtib alates </t>
    </r>
    <r>
      <rPr>
        <b/>
        <sz val="8"/>
        <color rgb="FF0070C0"/>
        <rFont val="Arial"/>
        <family val="2"/>
      </rPr>
      <t>14.04</t>
    </r>
    <r>
      <rPr>
        <sz val="8"/>
        <color rgb="FF0070C0"/>
        <rFont val="Arial"/>
        <family val="2"/>
      </rPr>
      <t>.2023 kuni 15.09.2024 ja/või kuni kõikide lepinguliste kohustuste täitmiseni mõlema poole poolt.</t>
    </r>
  </si>
  <si>
    <r>
      <t xml:space="preserve">Palun saata dokument: </t>
    </r>
    <r>
      <rPr>
        <b/>
        <i/>
        <sz val="8"/>
        <color rgb="FF0070C0"/>
        <rFont val="Arial"/>
        <family val="2"/>
      </rPr>
      <t>3.1.1. tellija ja töövõtja on kohustatud kahe nädala jooksul pärast lepingu allakirjutamist ühiselt täpsustama tööde teostamise ajagraafiku</t>
    </r>
  </si>
  <si>
    <t>1)</t>
  </si>
  <si>
    <t>2)</t>
  </si>
  <si>
    <t>3)</t>
  </si>
  <si>
    <t>Palun selgitada, miks on lepingus tööde üleandmise- elluviimise ja kehtimise vahe nii erinev. Tööde üleandmiseks on viis kuud, aga sellele lisandub kehtivus kuni kümme kuud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</si>
</sst>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charset val="186"/>
      <scheme val="minor"/>
    </font>
    <font>
      <sz val="9"/>
      <color theme="1"/>
      <name val="Arial"/>
      <family val="2"/>
      <charset val="186"/>
    </font>
    <font>
      <b/>
      <sz val="9"/>
      <color theme="1"/>
      <name val="Arial"/>
      <family val="2"/>
      <charset val="186"/>
    </font>
    <font>
      <b/>
      <sz val="12"/>
      <color theme="1"/>
      <name val="Times New Roman"/>
      <family val="1"/>
      <charset val="186"/>
    </font>
    <font>
      <i/>
      <sz val="12"/>
      <color theme="1"/>
      <name val="Times New Roman"/>
      <family val="1"/>
      <charset val="186"/>
    </font>
    <font>
      <b/>
      <i/>
      <sz val="14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i/>
      <sz val="10"/>
      <color theme="1"/>
      <name val="Arial"/>
      <family val="2"/>
      <charset val="186"/>
    </font>
    <font>
      <sz val="10"/>
      <name val="Arial"/>
      <family val="2"/>
      <charset val="186"/>
    </font>
    <font>
      <sz val="9"/>
      <color indexed="8"/>
      <name val="Arial"/>
      <family val="2"/>
      <charset val="186"/>
    </font>
    <font>
      <sz val="8"/>
      <color indexed="8"/>
      <name val="Arial"/>
      <family val="2"/>
      <charset val="186"/>
    </font>
    <font>
      <sz val="9"/>
      <name val="Arial"/>
      <family val="2"/>
      <charset val="186"/>
    </font>
    <font>
      <b/>
      <u/>
      <sz val="10"/>
      <color theme="1"/>
      <name val="Arial"/>
      <family val="2"/>
      <charset val="186"/>
    </font>
    <font>
      <sz val="8"/>
      <name val="Arial"/>
      <family val="2"/>
      <charset val="186"/>
    </font>
    <font>
      <sz val="8"/>
      <color rgb="FF0070C0"/>
      <name val="Arial"/>
      <family val="2"/>
    </font>
    <font>
      <sz val="9"/>
      <color rgb="FF0070C0"/>
      <name val="Arial"/>
      <family val="2"/>
    </font>
    <font>
      <b/>
      <sz val="8"/>
      <color rgb="FF0070C0"/>
      <name val="Arial"/>
      <family val="2"/>
    </font>
    <font>
      <b/>
      <i/>
      <sz val="8"/>
      <color rgb="FF0070C0"/>
      <name val="Arial"/>
      <family val="2"/>
    </font>
    <font>
      <sz val="8"/>
      <color rgb="FF0070C0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CFF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1" fontId="8" fillId="0" borderId="1" applyAlignment="0"/>
    <xf numFmtId="0" fontId="8" fillId="0" borderId="0"/>
    <xf numFmtId="1" fontId="8" fillId="0" borderId="1" applyAlignment="0"/>
    <xf numFmtId="1" fontId="8" fillId="0" borderId="1" applyAlignment="0"/>
  </cellStyleXfs>
  <cellXfs count="59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/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center"/>
    </xf>
    <xf numFmtId="0" fontId="6" fillId="2" borderId="0" xfId="0" applyFont="1" applyFill="1"/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9" fillId="2" borderId="0" xfId="0" applyFont="1" applyFill="1" applyAlignment="1">
      <alignment horizontal="center"/>
    </xf>
    <xf numFmtId="0" fontId="9" fillId="2" borderId="0" xfId="0" applyFont="1" applyFill="1" applyAlignment="1">
      <alignment horizontal="left" wrapText="1"/>
    </xf>
    <xf numFmtId="0" fontId="4" fillId="2" borderId="0" xfId="0" applyFont="1" applyFill="1" applyAlignment="1">
      <alignment vertical="center"/>
    </xf>
    <xf numFmtId="4" fontId="9" fillId="0" borderId="1" xfId="0" applyNumberFormat="1" applyFont="1" applyBorder="1" applyAlignment="1">
      <alignment horizontal="right"/>
    </xf>
    <xf numFmtId="4" fontId="2" fillId="2" borderId="1" xfId="0" applyNumberFormat="1" applyFont="1" applyFill="1" applyBorder="1"/>
    <xf numFmtId="0" fontId="2" fillId="2" borderId="0" xfId="0" applyFont="1" applyFill="1" applyAlignment="1">
      <alignment horizontal="right"/>
    </xf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left" wrapText="1"/>
    </xf>
    <xf numFmtId="4" fontId="2" fillId="2" borderId="0" xfId="0" applyNumberFormat="1" applyFont="1" applyFill="1"/>
    <xf numFmtId="0" fontId="1" fillId="2" borderId="0" xfId="0" quotePrefix="1" applyFont="1" applyFill="1"/>
    <xf numFmtId="1" fontId="11" fillId="0" borderId="1" xfId="0" applyNumberFormat="1" applyFont="1" applyBorder="1" applyAlignment="1">
      <alignment horizontal="center"/>
    </xf>
    <xf numFmtId="2" fontId="11" fillId="0" borderId="1" xfId="0" applyNumberFormat="1" applyFont="1" applyBorder="1" applyAlignment="1">
      <alignment horizontal="center"/>
    </xf>
    <xf numFmtId="3" fontId="11" fillId="0" borderId="1" xfId="0" applyNumberFormat="1" applyFont="1" applyBorder="1" applyAlignment="1">
      <alignment horizontal="center"/>
    </xf>
    <xf numFmtId="0" fontId="11" fillId="0" borderId="1" xfId="0" applyFont="1" applyBorder="1" applyAlignment="1">
      <alignment horizontal="left" wrapText="1"/>
    </xf>
    <xf numFmtId="0" fontId="11" fillId="0" borderId="1" xfId="0" applyFont="1" applyBorder="1"/>
    <xf numFmtId="0" fontId="13" fillId="2" borderId="0" xfId="0" applyFont="1" applyFill="1" applyAlignment="1">
      <alignment vertical="center"/>
    </xf>
    <xf numFmtId="0" fontId="11" fillId="0" borderId="1" xfId="0" applyFont="1" applyBorder="1" applyAlignment="1">
      <alignment horizontal="center"/>
    </xf>
    <xf numFmtId="4" fontId="11" fillId="0" borderId="1" xfId="0" applyNumberFormat="1" applyFont="1" applyBorder="1" applyAlignment="1">
      <alignment horizontal="right"/>
    </xf>
    <xf numFmtId="0" fontId="13" fillId="2" borderId="0" xfId="0" applyFont="1" applyFill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4" fontId="11" fillId="0" borderId="1" xfId="0" applyNumberFormat="1" applyFont="1" applyBorder="1" applyAlignment="1">
      <alignment horizontal="center"/>
    </xf>
    <xf numFmtId="0" fontId="11" fillId="3" borderId="1" xfId="0" applyFont="1" applyFill="1" applyBorder="1" applyAlignment="1">
      <alignment horizontal="center"/>
    </xf>
    <xf numFmtId="1" fontId="11" fillId="3" borderId="1" xfId="0" applyNumberFormat="1" applyFont="1" applyFill="1" applyBorder="1" applyAlignment="1">
      <alignment horizontal="center"/>
    </xf>
    <xf numFmtId="4" fontId="11" fillId="3" borderId="1" xfId="0" applyNumberFormat="1" applyFont="1" applyFill="1" applyBorder="1" applyAlignment="1">
      <alignment horizontal="right"/>
    </xf>
    <xf numFmtId="0" fontId="14" fillId="0" borderId="0" xfId="0" applyFont="1" applyAlignment="1">
      <alignment horizontal="center" vertical="center"/>
    </xf>
    <xf numFmtId="0" fontId="15" fillId="0" borderId="0" xfId="0" applyFont="1"/>
    <xf numFmtId="0" fontId="14" fillId="0" borderId="0" xfId="0" applyFont="1" applyAlignment="1">
      <alignment vertical="center"/>
    </xf>
    <xf numFmtId="0" fontId="16" fillId="0" borderId="0" xfId="0" applyFont="1" applyAlignment="1">
      <alignment horizontal="left" vertical="center"/>
    </xf>
    <xf numFmtId="0" fontId="14" fillId="0" borderId="0" xfId="0" applyFont="1"/>
    <xf numFmtId="4" fontId="14" fillId="0" borderId="0" xfId="0" applyNumberFormat="1" applyFont="1"/>
    <xf numFmtId="0" fontId="14" fillId="0" borderId="0" xfId="0" applyFont="1" applyAlignment="1">
      <alignment horizontal="left" vertical="center"/>
    </xf>
    <xf numFmtId="0" fontId="16" fillId="0" borderId="0" xfId="0" applyFont="1" applyAlignment="1">
      <alignment vertical="center"/>
    </xf>
    <xf numFmtId="0" fontId="16" fillId="0" borderId="0" xfId="0" applyFont="1"/>
    <xf numFmtId="4" fontId="16" fillId="0" borderId="3" xfId="0" applyNumberFormat="1" applyFont="1" applyBorder="1"/>
    <xf numFmtId="0" fontId="18" fillId="0" borderId="0" xfId="0" applyFont="1" applyAlignment="1">
      <alignment horizontal="right" vertical="center"/>
    </xf>
    <xf numFmtId="0" fontId="6" fillId="2" borderId="0" xfId="0" applyFont="1" applyFill="1" applyAlignment="1">
      <alignment wrapText="1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right" vertical="center"/>
    </xf>
    <xf numFmtId="0" fontId="6" fillId="2" borderId="0" xfId="0" applyFont="1" applyFill="1" applyAlignment="1">
      <alignment horizontal="left" wrapText="1"/>
    </xf>
    <xf numFmtId="0" fontId="5" fillId="2" borderId="0" xfId="0" applyFont="1" applyFill="1" applyAlignment="1">
      <alignment horizontal="left"/>
    </xf>
    <xf numFmtId="0" fontId="6" fillId="2" borderId="0" xfId="0" applyFont="1" applyFill="1" applyAlignment="1">
      <alignment horizontal="left"/>
    </xf>
    <xf numFmtId="0" fontId="2" fillId="2" borderId="0" xfId="0" applyFont="1" applyFill="1" applyAlignment="1">
      <alignment horizontal="right"/>
    </xf>
    <xf numFmtId="0" fontId="2" fillId="2" borderId="2" xfId="0" applyFont="1" applyFill="1" applyBorder="1" applyAlignment="1">
      <alignment horizontal="right"/>
    </xf>
    <xf numFmtId="0" fontId="12" fillId="2" borderId="0" xfId="0" applyFont="1" applyFill="1" applyAlignment="1">
      <alignment horizontal="left" wrapText="1"/>
    </xf>
  </cellXfs>
  <cellStyles count="5">
    <cellStyle name="Normaallaad" xfId="0" builtinId="0"/>
    <cellStyle name="Normal 2" xfId="2" xr:uid="{00000000-0005-0000-0000-000001000000}"/>
    <cellStyle name="Normal 3 2" xfId="1" xr:uid="{00000000-0005-0000-0000-000002000000}"/>
    <cellStyle name="Normal 3 2 4" xfId="3" xr:uid="{00000000-0005-0000-0000-000003000000}"/>
    <cellStyle name="Normal 3 2 4 2" xfId="4" xr:uid="{00000000-0005-0000-0000-000004000000}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4"/>
  <sheetViews>
    <sheetView tabSelected="1" topLeftCell="A5" zoomScaleNormal="100" workbookViewId="0">
      <selection activeCell="K22" sqref="K22"/>
    </sheetView>
  </sheetViews>
  <sheetFormatPr defaultColWidth="9.21875" defaultRowHeight="11.4" x14ac:dyDescent="0.2"/>
  <cols>
    <col min="1" max="1" width="2.77734375" style="1" customWidth="1"/>
    <col min="2" max="2" width="4.5546875" style="1" customWidth="1"/>
    <col min="3" max="3" width="59.44140625" style="1" customWidth="1"/>
    <col min="4" max="4" width="8" style="5" customWidth="1"/>
    <col min="5" max="5" width="9.44140625" style="1" bestFit="1" customWidth="1"/>
    <col min="6" max="6" width="9.77734375" style="1" customWidth="1"/>
    <col min="7" max="7" width="14" style="1" customWidth="1"/>
    <col min="8" max="8" width="4.5546875" style="1" customWidth="1"/>
    <col min="9" max="10" width="9.21875" style="1"/>
    <col min="11" max="11" width="16.21875" style="1" customWidth="1"/>
    <col min="12" max="12" width="18.77734375" style="1" customWidth="1"/>
    <col min="13" max="13" width="21.21875" style="1" customWidth="1"/>
    <col min="14" max="14" width="9.21875" style="1"/>
    <col min="15" max="15" width="29.88671875" style="1" customWidth="1"/>
    <col min="16" max="16384" width="9.21875" style="1"/>
  </cols>
  <sheetData>
    <row r="1" spans="1:15" ht="15.6" x14ac:dyDescent="0.2">
      <c r="A1" s="4"/>
      <c r="B1" s="51" t="s">
        <v>7</v>
      </c>
      <c r="C1" s="51"/>
      <c r="D1" s="52" t="s">
        <v>8</v>
      </c>
      <c r="E1" s="52"/>
      <c r="F1" s="52"/>
      <c r="G1" s="52"/>
      <c r="H1" s="4"/>
    </row>
    <row r="2" spans="1:15" ht="15.6" x14ac:dyDescent="0.2">
      <c r="A2" s="4"/>
      <c r="B2" s="15" t="s">
        <v>31</v>
      </c>
      <c r="C2" s="15"/>
      <c r="D2" s="15"/>
      <c r="E2" s="4"/>
      <c r="F2" s="4"/>
      <c r="G2" s="4"/>
      <c r="H2" s="4"/>
    </row>
    <row r="3" spans="1:15" ht="17.25" customHeight="1" x14ac:dyDescent="0.2">
      <c r="A3" s="4"/>
      <c r="B3" s="4"/>
      <c r="C3" s="23" t="s">
        <v>13</v>
      </c>
      <c r="D3" s="6"/>
      <c r="E3" s="4"/>
      <c r="F3" s="4"/>
      <c r="G3" s="4"/>
      <c r="H3" s="4"/>
    </row>
    <row r="4" spans="1:15" ht="52.5" customHeight="1" x14ac:dyDescent="0.3">
      <c r="A4" s="4"/>
      <c r="B4" s="54" t="s">
        <v>9</v>
      </c>
      <c r="C4" s="54"/>
      <c r="D4" s="6"/>
      <c r="E4" s="4"/>
      <c r="F4" s="4"/>
      <c r="G4" s="4"/>
      <c r="H4" s="4"/>
    </row>
    <row r="5" spans="1:15" ht="22.5" customHeight="1" x14ac:dyDescent="0.25">
      <c r="A5" s="4"/>
      <c r="B5" s="55" t="s">
        <v>35</v>
      </c>
      <c r="C5" s="55"/>
      <c r="D5" s="6"/>
      <c r="E5" s="4"/>
      <c r="F5" s="4"/>
      <c r="G5" s="4"/>
      <c r="H5" s="4"/>
    </row>
    <row r="6" spans="1:15" ht="14.25" customHeight="1" x14ac:dyDescent="0.2">
      <c r="A6" s="4"/>
      <c r="B6" s="7"/>
      <c r="C6" s="4"/>
      <c r="D6" s="6"/>
      <c r="E6" s="4"/>
      <c r="F6" s="4"/>
      <c r="G6" s="4"/>
      <c r="H6" s="4"/>
    </row>
    <row r="7" spans="1:15" ht="31.5" customHeight="1" x14ac:dyDescent="0.25">
      <c r="A7" s="4"/>
      <c r="B7" s="53" t="s">
        <v>30</v>
      </c>
      <c r="C7" s="53"/>
      <c r="D7" s="53"/>
      <c r="E7" s="53"/>
      <c r="F7" s="53"/>
      <c r="G7" s="53"/>
      <c r="H7" s="4"/>
    </row>
    <row r="8" spans="1:15" ht="23.25" customHeight="1" x14ac:dyDescent="0.25">
      <c r="A8" s="4"/>
      <c r="B8" s="58"/>
      <c r="C8" s="58"/>
      <c r="D8" s="21"/>
      <c r="E8" s="21"/>
      <c r="F8" s="21"/>
      <c r="G8" s="21"/>
      <c r="H8" s="4"/>
    </row>
    <row r="9" spans="1:15" ht="27" customHeight="1" x14ac:dyDescent="0.2">
      <c r="A9" s="4"/>
      <c r="B9" s="2" t="s">
        <v>0</v>
      </c>
      <c r="C9" s="3" t="s">
        <v>3</v>
      </c>
      <c r="D9" s="3" t="s">
        <v>1</v>
      </c>
      <c r="E9" s="3" t="s">
        <v>2</v>
      </c>
      <c r="F9" s="2" t="s">
        <v>4</v>
      </c>
      <c r="G9" s="3" t="s">
        <v>5</v>
      </c>
      <c r="H9" s="4"/>
    </row>
    <row r="10" spans="1:15" s="10" customFormat="1" ht="22.5" customHeight="1" x14ac:dyDescent="0.2">
      <c r="A10" s="19"/>
      <c r="B10" s="12">
        <v>1</v>
      </c>
      <c r="C10" s="27" t="s">
        <v>21</v>
      </c>
      <c r="D10" s="12" t="s">
        <v>14</v>
      </c>
      <c r="E10" s="25">
        <v>21.8</v>
      </c>
      <c r="F10" s="16">
        <v>900</v>
      </c>
      <c r="G10" s="16">
        <f t="shared" ref="G10:G23" si="0">F10*E10</f>
        <v>19620</v>
      </c>
      <c r="H10" s="20"/>
      <c r="I10" s="11"/>
      <c r="J10" s="11"/>
      <c r="K10" s="39"/>
      <c r="L10" s="40"/>
      <c r="M10" s="39"/>
      <c r="N10" s="41"/>
      <c r="O10" s="41"/>
    </row>
    <row r="11" spans="1:15" s="10" customFormat="1" ht="22.5" customHeight="1" x14ac:dyDescent="0.2">
      <c r="A11" s="19"/>
      <c r="B11" s="12">
        <v>2</v>
      </c>
      <c r="C11" s="27" t="s">
        <v>22</v>
      </c>
      <c r="D11" s="12" t="s">
        <v>32</v>
      </c>
      <c r="E11" s="24">
        <v>288</v>
      </c>
      <c r="F11" s="16">
        <v>5</v>
      </c>
      <c r="G11" s="16">
        <f t="shared" si="0"/>
        <v>1440</v>
      </c>
      <c r="H11" s="20"/>
      <c r="I11" s="11"/>
      <c r="J11" s="49" t="s">
        <v>47</v>
      </c>
      <c r="K11" s="42" t="s">
        <v>43</v>
      </c>
      <c r="L11" s="39"/>
      <c r="M11" s="39"/>
      <c r="N11" s="41"/>
      <c r="O11" s="41"/>
    </row>
    <row r="12" spans="1:15" s="10" customFormat="1" ht="22.5" customHeight="1" x14ac:dyDescent="0.2">
      <c r="A12" s="19"/>
      <c r="B12" s="12">
        <v>3</v>
      </c>
      <c r="C12" s="27" t="s">
        <v>19</v>
      </c>
      <c r="D12" s="36" t="s">
        <v>20</v>
      </c>
      <c r="E12" s="37">
        <v>450</v>
      </c>
      <c r="F12" s="38">
        <v>20</v>
      </c>
      <c r="G12" s="38">
        <f t="shared" si="0"/>
        <v>9000</v>
      </c>
      <c r="H12" s="20"/>
      <c r="I12" s="11"/>
      <c r="J12" s="49"/>
      <c r="K12" s="39"/>
      <c r="L12" s="39"/>
      <c r="M12" s="39"/>
      <c r="N12" s="41"/>
      <c r="O12" s="41"/>
    </row>
    <row r="13" spans="1:15" s="34" customFormat="1" ht="22.5" customHeight="1" x14ac:dyDescent="0.2">
      <c r="A13" s="29"/>
      <c r="B13" s="30">
        <v>4</v>
      </c>
      <c r="C13" s="27" t="s">
        <v>23</v>
      </c>
      <c r="D13" s="12" t="s">
        <v>32</v>
      </c>
      <c r="E13" s="24">
        <v>539</v>
      </c>
      <c r="F13" s="31">
        <v>3</v>
      </c>
      <c r="G13" s="16">
        <f t="shared" si="0"/>
        <v>1617</v>
      </c>
      <c r="H13" s="32"/>
      <c r="I13" s="33"/>
      <c r="J13" s="49"/>
      <c r="K13" s="43" t="s">
        <v>40</v>
      </c>
      <c r="L13" s="44">
        <f>+G12</f>
        <v>9000</v>
      </c>
      <c r="M13" s="44">
        <f>+L13*20%</f>
        <v>1800</v>
      </c>
      <c r="N13" s="44">
        <f>SUM(L13:M13)</f>
        <v>10800</v>
      </c>
      <c r="O13" s="41" t="s">
        <v>39</v>
      </c>
    </row>
    <row r="14" spans="1:15" s="10" customFormat="1" ht="22.5" customHeight="1" x14ac:dyDescent="0.2">
      <c r="A14" s="19"/>
      <c r="B14" s="12">
        <v>5</v>
      </c>
      <c r="C14" s="27" t="s">
        <v>24</v>
      </c>
      <c r="D14" s="12" t="s">
        <v>32</v>
      </c>
      <c r="E14" s="24">
        <v>4959</v>
      </c>
      <c r="F14" s="16">
        <v>1.5</v>
      </c>
      <c r="G14" s="16">
        <f t="shared" si="0"/>
        <v>7438.5</v>
      </c>
      <c r="H14" s="20"/>
      <c r="I14" s="11"/>
      <c r="J14" s="49"/>
      <c r="K14" s="47" t="s">
        <v>41</v>
      </c>
      <c r="L14" s="48">
        <f>+G10+G11+G13+G14+G15+G16+G17+G18+G19+G20+G21+G22+G23</f>
        <v>77370.5</v>
      </c>
      <c r="M14" s="48">
        <f>+L14*20%</f>
        <v>15474.1</v>
      </c>
      <c r="N14" s="48">
        <f>SUM(L14:M14)</f>
        <v>92844.6</v>
      </c>
      <c r="O14" s="41" t="s">
        <v>38</v>
      </c>
    </row>
    <row r="15" spans="1:15" s="10" customFormat="1" ht="22.5" customHeight="1" x14ac:dyDescent="0.2">
      <c r="A15" s="19"/>
      <c r="B15" s="12">
        <v>6</v>
      </c>
      <c r="C15" s="27" t="s">
        <v>25</v>
      </c>
      <c r="D15" s="28" t="s">
        <v>17</v>
      </c>
      <c r="E15" s="24">
        <v>19</v>
      </c>
      <c r="F15" s="16">
        <v>15</v>
      </c>
      <c r="G15" s="16">
        <f t="shared" si="0"/>
        <v>285</v>
      </c>
      <c r="H15" s="20"/>
      <c r="I15" s="11"/>
      <c r="J15" s="49"/>
      <c r="K15" s="39"/>
      <c r="L15" s="44">
        <f>SUM(L13:L14)</f>
        <v>86370.5</v>
      </c>
      <c r="M15" s="44">
        <f>SUM(M13:M14)</f>
        <v>17274.099999999999</v>
      </c>
      <c r="N15" s="44">
        <f>SUM(N13:N14)</f>
        <v>103644.6</v>
      </c>
      <c r="O15" s="41"/>
    </row>
    <row r="16" spans="1:15" s="34" customFormat="1" ht="22.5" customHeight="1" x14ac:dyDescent="0.2">
      <c r="A16" s="29"/>
      <c r="B16" s="30">
        <v>7</v>
      </c>
      <c r="C16" s="27" t="s">
        <v>33</v>
      </c>
      <c r="D16" s="12" t="s">
        <v>32</v>
      </c>
      <c r="E16" s="24">
        <v>1100</v>
      </c>
      <c r="F16" s="31">
        <v>5</v>
      </c>
      <c r="G16" s="16">
        <f t="shared" si="0"/>
        <v>5500</v>
      </c>
      <c r="H16" s="32"/>
      <c r="I16" s="33"/>
      <c r="J16" s="49"/>
      <c r="K16" s="39"/>
      <c r="L16" s="39"/>
      <c r="M16" s="39"/>
      <c r="N16" s="41"/>
      <c r="O16" s="41"/>
    </row>
    <row r="17" spans="1:15" s="10" customFormat="1" ht="22.5" customHeight="1" x14ac:dyDescent="0.2">
      <c r="A17" s="19"/>
      <c r="B17" s="12">
        <v>8</v>
      </c>
      <c r="C17" s="27" t="s">
        <v>15</v>
      </c>
      <c r="D17" s="28" t="s">
        <v>17</v>
      </c>
      <c r="E17" s="24">
        <v>99</v>
      </c>
      <c r="F17" s="16">
        <v>70</v>
      </c>
      <c r="G17" s="16">
        <f t="shared" si="0"/>
        <v>6930</v>
      </c>
      <c r="H17" s="20"/>
      <c r="I17" s="11"/>
      <c r="J17" s="49" t="s">
        <v>48</v>
      </c>
      <c r="K17" s="46" t="s">
        <v>50</v>
      </c>
      <c r="L17" s="39"/>
      <c r="M17" s="39"/>
      <c r="N17" s="41"/>
      <c r="O17" s="41"/>
    </row>
    <row r="18" spans="1:15" s="10" customFormat="1" ht="22.5" customHeight="1" x14ac:dyDescent="0.2">
      <c r="A18" s="19"/>
      <c r="B18" s="12">
        <v>9</v>
      </c>
      <c r="C18" s="27" t="s">
        <v>26</v>
      </c>
      <c r="D18" s="28" t="s">
        <v>17</v>
      </c>
      <c r="E18" s="24">
        <v>1</v>
      </c>
      <c r="F18" s="16">
        <v>350</v>
      </c>
      <c r="G18" s="16">
        <f t="shared" si="0"/>
        <v>350</v>
      </c>
      <c r="H18" s="20"/>
      <c r="I18" s="11"/>
      <c r="J18" s="49"/>
      <c r="K18" s="45" t="s">
        <v>44</v>
      </c>
      <c r="L18" s="39"/>
      <c r="M18" s="39"/>
      <c r="N18" s="41"/>
      <c r="O18" s="41"/>
    </row>
    <row r="19" spans="1:15" s="10" customFormat="1" ht="22.5" customHeight="1" x14ac:dyDescent="0.2">
      <c r="A19" s="19"/>
      <c r="B19" s="12">
        <v>10</v>
      </c>
      <c r="C19" s="27" t="s">
        <v>16</v>
      </c>
      <c r="D19" s="28" t="s">
        <v>17</v>
      </c>
      <c r="E19" s="26">
        <v>26</v>
      </c>
      <c r="F19" s="16">
        <v>90</v>
      </c>
      <c r="G19" s="16">
        <f t="shared" si="0"/>
        <v>2340</v>
      </c>
      <c r="H19" s="20"/>
      <c r="I19" s="11"/>
      <c r="J19" s="49"/>
      <c r="K19" s="41" t="s">
        <v>42</v>
      </c>
      <c r="L19" s="39"/>
      <c r="M19" s="39"/>
      <c r="N19" s="41"/>
      <c r="O19" s="41"/>
    </row>
    <row r="20" spans="1:15" s="10" customFormat="1" ht="22.5" customHeight="1" x14ac:dyDescent="0.2">
      <c r="A20" s="19"/>
      <c r="B20" s="12">
        <v>11</v>
      </c>
      <c r="C20" s="27" t="s">
        <v>27</v>
      </c>
      <c r="D20" s="28" t="s">
        <v>17</v>
      </c>
      <c r="E20" s="24">
        <v>2</v>
      </c>
      <c r="F20" s="16">
        <v>11200</v>
      </c>
      <c r="G20" s="16">
        <f t="shared" si="0"/>
        <v>22400</v>
      </c>
      <c r="H20" s="20"/>
      <c r="I20" s="11"/>
      <c r="J20" s="49"/>
      <c r="K20" s="45" t="s">
        <v>45</v>
      </c>
      <c r="L20" s="39"/>
      <c r="M20" s="39"/>
      <c r="N20" s="41"/>
      <c r="O20" s="41"/>
    </row>
    <row r="21" spans="1:15" s="10" customFormat="1" ht="22.5" customHeight="1" x14ac:dyDescent="0.2">
      <c r="A21" s="19"/>
      <c r="B21" s="12">
        <v>12</v>
      </c>
      <c r="C21" s="27" t="s">
        <v>34</v>
      </c>
      <c r="D21" s="12" t="s">
        <v>32</v>
      </c>
      <c r="E21" s="26">
        <v>305</v>
      </c>
      <c r="F21" s="16">
        <v>15</v>
      </c>
      <c r="G21" s="16">
        <f t="shared" si="0"/>
        <v>4575</v>
      </c>
      <c r="H21" s="20"/>
      <c r="I21" s="11"/>
      <c r="J21" s="49"/>
      <c r="K21" s="11"/>
      <c r="L21" s="11"/>
      <c r="M21" s="11"/>
    </row>
    <row r="22" spans="1:15" s="10" customFormat="1" ht="22.5" customHeight="1" x14ac:dyDescent="0.2">
      <c r="A22" s="19"/>
      <c r="B22" s="12">
        <v>13</v>
      </c>
      <c r="C22" s="27" t="s">
        <v>18</v>
      </c>
      <c r="D22" s="12" t="s">
        <v>6</v>
      </c>
      <c r="E22" s="26">
        <v>2</v>
      </c>
      <c r="F22" s="16">
        <v>2400</v>
      </c>
      <c r="G22" s="16">
        <f t="shared" si="0"/>
        <v>4800</v>
      </c>
      <c r="H22" s="20"/>
      <c r="I22" s="11"/>
      <c r="J22" s="49" t="s">
        <v>49</v>
      </c>
      <c r="K22" s="42" t="s">
        <v>46</v>
      </c>
      <c r="L22" s="11"/>
      <c r="M22" s="11"/>
    </row>
    <row r="23" spans="1:15" s="10" customFormat="1" ht="22.5" customHeight="1" x14ac:dyDescent="0.2">
      <c r="A23" s="19"/>
      <c r="B23" s="12">
        <v>14</v>
      </c>
      <c r="C23" s="27" t="s">
        <v>28</v>
      </c>
      <c r="D23" s="12" t="s">
        <v>29</v>
      </c>
      <c r="E23" s="35">
        <v>0.5</v>
      </c>
      <c r="F23" s="16">
        <v>150</v>
      </c>
      <c r="G23" s="16">
        <f t="shared" si="0"/>
        <v>75</v>
      </c>
      <c r="H23" s="20"/>
      <c r="I23" s="11"/>
      <c r="J23" s="11"/>
      <c r="K23" s="11"/>
      <c r="L23" s="11"/>
      <c r="M23" s="11"/>
    </row>
    <row r="24" spans="1:15" s="10" customFormat="1" ht="27" customHeight="1" x14ac:dyDescent="0.25">
      <c r="A24" s="19"/>
      <c r="B24" s="13"/>
      <c r="C24" s="18"/>
      <c r="D24" s="18"/>
      <c r="E24" s="18"/>
      <c r="F24" s="18" t="s">
        <v>11</v>
      </c>
      <c r="G24" s="17">
        <f>SUM(G10:G23)</f>
        <v>86370.5</v>
      </c>
      <c r="H24" s="20"/>
      <c r="I24" s="11"/>
      <c r="J24" s="11"/>
      <c r="K24" s="11"/>
      <c r="L24" s="11"/>
      <c r="M24" s="11"/>
    </row>
    <row r="25" spans="1:15" s="10" customFormat="1" ht="27" customHeight="1" x14ac:dyDescent="0.25">
      <c r="A25" s="19"/>
      <c r="B25" s="13"/>
      <c r="C25" s="14"/>
      <c r="D25" s="13"/>
      <c r="E25" s="56" t="s">
        <v>12</v>
      </c>
      <c r="F25" s="57"/>
      <c r="G25" s="17">
        <f>G24*0.2</f>
        <v>17274.100000000002</v>
      </c>
      <c r="H25" s="20"/>
      <c r="I25" s="11"/>
      <c r="J25" s="11"/>
      <c r="K25" s="11"/>
      <c r="L25" s="11"/>
      <c r="M25" s="11"/>
    </row>
    <row r="26" spans="1:15" s="10" customFormat="1" ht="27" customHeight="1" x14ac:dyDescent="0.25">
      <c r="A26" s="19"/>
      <c r="B26" s="13"/>
      <c r="C26" s="14"/>
      <c r="D26" s="13"/>
      <c r="E26" s="56" t="s">
        <v>10</v>
      </c>
      <c r="F26" s="57"/>
      <c r="G26" s="17">
        <f>G24+G25</f>
        <v>103644.6</v>
      </c>
      <c r="H26" s="20"/>
      <c r="I26" s="11"/>
      <c r="J26" s="11"/>
      <c r="K26" s="11"/>
      <c r="L26" s="11"/>
      <c r="M26" s="11"/>
    </row>
    <row r="27" spans="1:15" s="10" customFormat="1" ht="13.5" customHeight="1" x14ac:dyDescent="0.25">
      <c r="A27" s="19"/>
      <c r="B27" s="13"/>
      <c r="C27" s="14"/>
      <c r="D27" s="13"/>
      <c r="E27" s="18"/>
      <c r="F27" s="18"/>
      <c r="G27" s="22"/>
      <c r="H27" s="20"/>
      <c r="I27" s="11"/>
      <c r="J27" s="11"/>
      <c r="K27" s="11"/>
      <c r="L27" s="11"/>
      <c r="M27" s="11"/>
    </row>
    <row r="28" spans="1:15" s="10" customFormat="1" ht="13.5" customHeight="1" x14ac:dyDescent="0.25">
      <c r="A28" s="19"/>
      <c r="B28" s="13"/>
      <c r="C28" s="14"/>
      <c r="D28" s="13"/>
      <c r="E28" s="18"/>
      <c r="F28" s="18"/>
      <c r="G28" s="22"/>
      <c r="H28" s="20"/>
      <c r="I28" s="11"/>
      <c r="J28" s="11"/>
      <c r="K28" s="11"/>
      <c r="L28" s="11"/>
      <c r="M28" s="11"/>
    </row>
    <row r="29" spans="1:15" s="10" customFormat="1" ht="13.5" customHeight="1" x14ac:dyDescent="0.25">
      <c r="A29" s="19"/>
      <c r="B29" s="13"/>
      <c r="C29" s="14"/>
      <c r="D29" s="13"/>
      <c r="E29" s="18"/>
      <c r="F29" s="18"/>
      <c r="G29" s="22"/>
      <c r="H29" s="20"/>
      <c r="I29" s="11"/>
      <c r="J29" s="11"/>
      <c r="K29" s="11"/>
      <c r="L29" s="11"/>
      <c r="M29" s="11"/>
    </row>
    <row r="30" spans="1:15" ht="15.75" customHeight="1" x14ac:dyDescent="0.2">
      <c r="A30" s="4"/>
      <c r="B30" s="4"/>
      <c r="C30" s="4"/>
      <c r="D30" s="6"/>
      <c r="E30" s="4"/>
      <c r="F30" s="4"/>
      <c r="G30" s="4"/>
      <c r="H30" s="4"/>
    </row>
    <row r="31" spans="1:15" ht="13.2" x14ac:dyDescent="0.25">
      <c r="A31" s="4"/>
      <c r="B31" s="53" t="s">
        <v>36</v>
      </c>
      <c r="C31" s="53"/>
      <c r="D31" s="8"/>
      <c r="E31" s="9"/>
      <c r="F31" s="9"/>
      <c r="G31" s="9"/>
      <c r="H31" s="4"/>
    </row>
    <row r="32" spans="1:15" ht="27.75" customHeight="1" x14ac:dyDescent="0.25">
      <c r="A32" s="4"/>
      <c r="B32" s="53" t="s">
        <v>37</v>
      </c>
      <c r="C32" s="53"/>
      <c r="D32" s="8"/>
      <c r="E32" s="9"/>
      <c r="F32" s="9"/>
      <c r="G32" s="9"/>
      <c r="H32" s="4"/>
    </row>
    <row r="33" spans="1:8" ht="13.2" x14ac:dyDescent="0.25">
      <c r="A33" s="4"/>
      <c r="B33" s="50"/>
      <c r="C33" s="50"/>
      <c r="D33" s="8"/>
      <c r="E33" s="9"/>
      <c r="F33" s="9"/>
      <c r="G33" s="9"/>
      <c r="H33" s="4"/>
    </row>
    <row r="34" spans="1:8" x14ac:dyDescent="0.2">
      <c r="A34" s="4"/>
    </row>
  </sheetData>
  <mergeCells count="11">
    <mergeCell ref="B33:C33"/>
    <mergeCell ref="B1:C1"/>
    <mergeCell ref="D1:G1"/>
    <mergeCell ref="B7:G7"/>
    <mergeCell ref="B4:C4"/>
    <mergeCell ref="B5:C5"/>
    <mergeCell ref="E25:F25"/>
    <mergeCell ref="E26:F26"/>
    <mergeCell ref="B31:C31"/>
    <mergeCell ref="B32:C32"/>
    <mergeCell ref="B8:C8"/>
  </mergeCells>
  <pageMargins left="0.31496062992125984" right="0.11811023622047245" top="0.55118110236220474" bottom="0.55118110236220474" header="0.31496062992125984" footer="0.31496062992125984"/>
  <pageSetup paperSize="9" scale="9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Hinnapakkumuse vorm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Kristo</dc:creator>
  <cp:lastModifiedBy>Ahti Bleive</cp:lastModifiedBy>
  <cp:lastPrinted>2019-03-18T07:19:22Z</cp:lastPrinted>
  <dcterms:created xsi:type="dcterms:W3CDTF">2015-06-10T13:35:29Z</dcterms:created>
  <dcterms:modified xsi:type="dcterms:W3CDTF">2023-04-30T08:24:08Z</dcterms:modified>
</cp:coreProperties>
</file>